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senv01\usrprofile$\tg1300\PRD\Win2016x64\AppData\Microsoft\OutlookSecureTempFolder\"/>
    </mc:Choice>
  </mc:AlternateContent>
  <bookViews>
    <workbookView xWindow="0" yWindow="0" windowWidth="28800" windowHeight="14130"/>
  </bookViews>
  <sheets>
    <sheet name="Mieterspiegel" sheetId="4" r:id="rId1"/>
    <sheet name="Dropdown" sheetId="2" state="hidden" r:id="rId2"/>
  </sheets>
  <definedNames>
    <definedName name="_xlnm.Print_Area" localSheetId="0">Mieterspiegel!$A$1:$P$36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4" l="1"/>
  <c r="O8" i="4"/>
  <c r="P8" i="4" s="1"/>
  <c r="N9" i="4"/>
  <c r="P9" i="4" s="1"/>
  <c r="O9" i="4"/>
  <c r="N10" i="4"/>
  <c r="O10" i="4"/>
  <c r="P10" i="4"/>
  <c r="N11" i="4"/>
  <c r="O11" i="4"/>
  <c r="P11" i="4"/>
  <c r="N12" i="4"/>
  <c r="P12" i="4" s="1"/>
  <c r="O12" i="4"/>
  <c r="N13" i="4"/>
  <c r="O13" i="4"/>
  <c r="P13" i="4"/>
  <c r="N14" i="4"/>
  <c r="O14" i="4"/>
  <c r="P14" i="4" s="1"/>
  <c r="N15" i="4"/>
  <c r="O15" i="4"/>
  <c r="P15" i="4"/>
  <c r="N16" i="4"/>
  <c r="O16" i="4"/>
  <c r="P16" i="4"/>
  <c r="N17" i="4"/>
  <c r="P17" i="4" s="1"/>
  <c r="O17" i="4"/>
  <c r="N18" i="4"/>
  <c r="P18" i="4" s="1"/>
  <c r="O18" i="4"/>
  <c r="N19" i="4"/>
  <c r="O19" i="4"/>
  <c r="P19" i="4"/>
  <c r="N20" i="4"/>
  <c r="P20" i="4" s="1"/>
  <c r="O20" i="4"/>
  <c r="N21" i="4"/>
  <c r="P21" i="4" s="1"/>
  <c r="O21" i="4"/>
  <c r="N22" i="4"/>
  <c r="O22" i="4"/>
  <c r="P22" i="4"/>
  <c r="N23" i="4"/>
  <c r="O23" i="4"/>
  <c r="P23" i="4"/>
  <c r="M25" i="4"/>
  <c r="L25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Y9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8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V21" i="4"/>
  <c r="V20" i="4"/>
  <c r="V18" i="4"/>
  <c r="V17" i="4"/>
  <c r="V15" i="4"/>
  <c r="V14" i="4"/>
  <c r="V12" i="4"/>
  <c r="V11" i="4"/>
  <c r="V9" i="4"/>
  <c r="V8" i="4"/>
  <c r="U23" i="4"/>
  <c r="U22" i="4"/>
  <c r="U19" i="4"/>
  <c r="U16" i="4"/>
  <c r="U15" i="4"/>
  <c r="U13" i="4"/>
  <c r="U10" i="4"/>
  <c r="U9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O25" i="4" l="1"/>
  <c r="O26" i="4" s="1"/>
  <c r="N32" i="4" s="1"/>
  <c r="P25" i="4"/>
  <c r="AA25" i="4"/>
  <c r="Z25" i="4"/>
  <c r="T25" i="4"/>
  <c r="S25" i="4"/>
  <c r="N30" i="4" s="1"/>
  <c r="X25" i="4"/>
  <c r="Y25" i="4"/>
  <c r="P31" i="4" s="1"/>
  <c r="W25" i="4"/>
  <c r="N31" i="4" s="1"/>
  <c r="M26" i="4"/>
  <c r="V23" i="4"/>
  <c r="V22" i="4"/>
  <c r="U21" i="4"/>
  <c r="U20" i="4"/>
  <c r="V19" i="4"/>
  <c r="U18" i="4"/>
  <c r="U17" i="4"/>
  <c r="V16" i="4"/>
  <c r="U14" i="4"/>
  <c r="V13" i="4"/>
  <c r="U12" i="4"/>
  <c r="U11" i="4"/>
  <c r="C26" i="4"/>
  <c r="C25" i="4"/>
  <c r="N35" i="4" l="1"/>
  <c r="P26" i="4"/>
  <c r="P32" i="4"/>
  <c r="N25" i="4"/>
  <c r="L26" i="4"/>
  <c r="N26" i="4" s="1"/>
  <c r="N33" i="4" l="1"/>
  <c r="N36" i="4" s="1"/>
  <c r="V10" i="4"/>
  <c r="V25" i="4" s="1"/>
  <c r="P35" i="4" s="1"/>
  <c r="U8" i="4"/>
  <c r="U25" i="4" s="1"/>
  <c r="P30" i="4" s="1"/>
  <c r="P33" i="4" s="1"/>
  <c r="P36" i="4" l="1"/>
</calcChain>
</file>

<file path=xl/comments1.xml><?xml version="1.0" encoding="utf-8"?>
<comments xmlns="http://schemas.openxmlformats.org/spreadsheetml/2006/main">
  <authors>
    <author>Morina Lirim</author>
  </authors>
  <commentList>
    <comment ref="H6" authorId="0" shapeId="0">
      <text>
        <r>
          <rPr>
            <b/>
            <sz val="9"/>
            <color indexed="81"/>
            <rFont val="Segoe UI"/>
            <family val="2"/>
          </rPr>
          <t>Nettowohnfläche</t>
        </r>
        <r>
          <rPr>
            <sz val="9"/>
            <color indexed="81"/>
            <rFont val="Segoe UI"/>
            <family val="2"/>
          </rPr>
          <t xml:space="preserve">
Die Nettowohnfläche definiert sich als Summe der Bodenfläche in Quadratmetern jener Räume, die ganzjährig zu Wohnzwecken dienen. Dazu zählen auch die Flächen von Küche, Kochnischen, Bad/Dusche, WC, wohnungsinternen Korridoren, Treppen und Reduits (Abstellräume). Befindet sich Mobiliar in diesen Räumen, dann zählen diese Grundflächen ebenfalls zur Nettowohnfläche (z. B. Einbauten in der Küche; Kamin etc.).
</t>
        </r>
        <r>
          <rPr>
            <b/>
            <sz val="9"/>
            <color indexed="81"/>
            <rFont val="Segoe UI"/>
            <family val="2"/>
          </rPr>
          <t>Bruttogeschossfläche</t>
        </r>
        <r>
          <rPr>
            <sz val="9"/>
            <color indexed="81"/>
            <rFont val="Segoe UI"/>
            <family val="2"/>
          </rPr>
          <t xml:space="preserve">
Bei der Bruttogeschossfläche werden zusätzlich zur Nettowohnfläche die Flächen von allen Mauerquerschnitten berücksichtigt.</t>
        </r>
      </text>
    </comment>
  </commentList>
</comments>
</file>

<file path=xl/sharedStrings.xml><?xml version="1.0" encoding="utf-8"?>
<sst xmlns="http://schemas.openxmlformats.org/spreadsheetml/2006/main" count="78" uniqueCount="53">
  <si>
    <t>MIETERSPIEGEL</t>
  </si>
  <si>
    <t>Adresse Objekt</t>
  </si>
  <si>
    <t>Eigentümer</t>
  </si>
  <si>
    <t>Leerstand</t>
  </si>
  <si>
    <t>Mieterspiegel vom</t>
  </si>
  <si>
    <t>ja</t>
  </si>
  <si>
    <t>nein</t>
  </si>
  <si>
    <t>Netto</t>
  </si>
  <si>
    <t>Anzahl</t>
  </si>
  <si>
    <t>Zimmer</t>
  </si>
  <si>
    <t xml:space="preserve">Fläche </t>
  </si>
  <si>
    <t>m2</t>
  </si>
  <si>
    <t xml:space="preserve">Typ  </t>
  </si>
  <si>
    <t>Fläche</t>
  </si>
  <si>
    <t>Name</t>
  </si>
  <si>
    <t>Mieter/in</t>
  </si>
  <si>
    <t>Leerstand seit</t>
  </si>
  <si>
    <t>Nettomiete</t>
  </si>
  <si>
    <t>Nebenkosten</t>
  </si>
  <si>
    <t>Bruttomiete</t>
  </si>
  <si>
    <t>Mietverhältnis/</t>
  </si>
  <si>
    <t>Parkpl.</t>
  </si>
  <si>
    <t>Total</t>
  </si>
  <si>
    <t>stand</t>
  </si>
  <si>
    <t>Etage</t>
  </si>
  <si>
    <t>Zusammenzug</t>
  </si>
  <si>
    <t>Total IST-Mietertrag</t>
  </si>
  <si>
    <t>Total SOLL-Mietertrag</t>
  </si>
  <si>
    <t>CHF</t>
  </si>
  <si>
    <t>Gewerbe</t>
  </si>
  <si>
    <t>Art der</t>
  </si>
  <si>
    <t>Nutzung</t>
  </si>
  <si>
    <t>Wohnen</t>
  </si>
  <si>
    <t>Parkplatz</t>
  </si>
  <si>
    <t>Bruttomiete p.a.</t>
  </si>
  <si>
    <t>Nettomiete p.a.</t>
  </si>
  <si>
    <t>Brutto</t>
  </si>
  <si>
    <t>Total Gewerbe</t>
  </si>
  <si>
    <t>Total Wohnen</t>
  </si>
  <si>
    <t>Total pro Monat (vermietet)</t>
  </si>
  <si>
    <t>Total pro Jahr (vermietet)</t>
  </si>
  <si>
    <t>Wohnen / vermietet</t>
  </si>
  <si>
    <t>Wohnen / Leerstand</t>
  </si>
  <si>
    <t>Gewerbe / vermietet</t>
  </si>
  <si>
    <t>Gewerbe / Leerstand</t>
  </si>
  <si>
    <t>Preis</t>
  </si>
  <si>
    <t>pro Parkpl.</t>
  </si>
  <si>
    <t>PP / Leerstand</t>
  </si>
  <si>
    <t>Art der Nutzung</t>
  </si>
  <si>
    <t>Wohnfläche</t>
  </si>
  <si>
    <t>Miete pro Monat in CHF*</t>
  </si>
  <si>
    <t>*Sofern Quartals-/Semester-/Jahresmiete auf Monat runterrechnen</t>
  </si>
  <si>
    <t>Leer-stand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</si>
</sst>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1" x14ac:knownFonts="1">
    <font>
      <sz val="10"/>
      <color theme="1"/>
      <name val="Futura Book"/>
      <family val="2"/>
    </font>
    <font>
      <sz val="24"/>
      <color rgb="FF006D41"/>
      <name val="Futura Book"/>
    </font>
    <font>
      <sz val="24"/>
      <color rgb="FF80B613"/>
      <name val="Futura Book"/>
    </font>
    <font>
      <sz val="10"/>
      <color theme="1"/>
      <name val="Futura Book"/>
      <family val="2"/>
    </font>
    <font>
      <b/>
      <sz val="8"/>
      <color theme="1"/>
      <name val="Futura Book"/>
    </font>
    <font>
      <sz val="8"/>
      <color theme="1"/>
      <name val="Futura Book"/>
    </font>
    <font>
      <b/>
      <sz val="8"/>
      <color rgb="FFFFFFFF"/>
      <name val="Futura Book"/>
    </font>
    <font>
      <i/>
      <sz val="8"/>
      <color theme="1"/>
      <name val="Futura Book"/>
    </font>
    <font>
      <b/>
      <sz val="10"/>
      <color theme="1"/>
      <name val="Futura Book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E7E9E7"/>
        <bgColor indexed="64"/>
      </patternFill>
    </fill>
    <fill>
      <patternFill patternType="solid">
        <fgColor rgb="FF9E9691"/>
        <bgColor indexed="64"/>
      </patternFill>
    </fill>
  </fills>
  <borders count="23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/>
      <right/>
      <top/>
      <bottom style="hair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theme="0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5" fillId="2" borderId="1" xfId="0" applyNumberFormat="1" applyFont="1" applyFill="1" applyBorder="1"/>
    <xf numFmtId="0" fontId="0" fillId="0" borderId="0" xfId="0" applyAlignment="1">
      <alignment horizontal="center"/>
    </xf>
    <xf numFmtId="43" fontId="5" fillId="2" borderId="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3" xfId="0" applyFont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0" borderId="16" xfId="0" applyFont="1" applyBorder="1"/>
    <xf numFmtId="0" fontId="7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7" fillId="0" borderId="21" xfId="0" applyFont="1" applyBorder="1"/>
    <xf numFmtId="0" fontId="5" fillId="0" borderId="0" xfId="0" applyFont="1" applyBorder="1"/>
    <xf numFmtId="0" fontId="5" fillId="0" borderId="17" xfId="0" applyFont="1" applyBorder="1"/>
    <xf numFmtId="43" fontId="5" fillId="0" borderId="0" xfId="1" applyFont="1"/>
    <xf numFmtId="43" fontId="5" fillId="2" borderId="15" xfId="1" applyFont="1" applyFill="1" applyBorder="1" applyAlignment="1">
      <alignment horizontal="right"/>
    </xf>
    <xf numFmtId="43" fontId="5" fillId="2" borderId="13" xfId="0" applyNumberFormat="1" applyFont="1" applyFill="1" applyBorder="1" applyAlignment="1">
      <alignment horizontal="right"/>
    </xf>
    <xf numFmtId="0" fontId="5" fillId="0" borderId="13" xfId="0" applyFont="1" applyBorder="1"/>
    <xf numFmtId="0" fontId="8" fillId="0" borderId="0" xfId="0" applyFont="1"/>
    <xf numFmtId="0" fontId="7" fillId="0" borderId="0" xfId="0" applyFont="1"/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right" vertical="center"/>
    </xf>
    <xf numFmtId="0" fontId="6" fillId="3" borderId="3" xfId="0" applyFont="1" applyFill="1" applyBorder="1"/>
    <xf numFmtId="0" fontId="6" fillId="3" borderId="9" xfId="0" applyFont="1" applyFill="1" applyBorder="1"/>
    <xf numFmtId="0" fontId="6" fillId="3" borderId="2" xfId="0" applyFont="1" applyFill="1" applyBorder="1"/>
    <xf numFmtId="43" fontId="6" fillId="3" borderId="3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/>
    </xf>
    <xf numFmtId="43" fontId="6" fillId="3" borderId="15" xfId="1" applyFont="1" applyFill="1" applyBorder="1" applyAlignment="1">
      <alignment horizontal="right"/>
    </xf>
    <xf numFmtId="43" fontId="6" fillId="3" borderId="13" xfId="0" applyNumberFormat="1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14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43" fontId="5" fillId="2" borderId="3" xfId="1" applyFont="1" applyFill="1" applyBorder="1" applyAlignment="1" applyProtection="1">
      <protection locked="0"/>
    </xf>
    <xf numFmtId="43" fontId="5" fillId="2" borderId="3" xfId="0" applyNumberFormat="1" applyFont="1" applyFill="1" applyBorder="1" applyAlignment="1" applyProtection="1">
      <alignment horizontal="center"/>
      <protection locked="0"/>
    </xf>
    <xf numFmtId="43" fontId="5" fillId="2" borderId="1" xfId="0" applyNumberFormat="1" applyFont="1" applyFill="1" applyBorder="1" applyProtection="1">
      <protection locked="0"/>
    </xf>
    <xf numFmtId="14" fontId="5" fillId="2" borderId="0" xfId="0" applyNumberFormat="1" applyFont="1" applyFill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14" fontId="6" fillId="3" borderId="8" xfId="0" applyNumberFormat="1" applyFont="1" applyFill="1" applyBorder="1" applyAlignment="1">
      <alignment horizontal="left"/>
    </xf>
    <xf numFmtId="14" fontId="6" fillId="3" borderId="11" xfId="0" applyNumberFormat="1" applyFont="1" applyFill="1" applyBorder="1" applyAlignment="1">
      <alignment horizontal="left"/>
    </xf>
    <xf numFmtId="14" fontId="6" fillId="3" borderId="4" xfId="0" applyNumberFormat="1" applyFont="1" applyFill="1" applyBorder="1" applyAlignment="1">
      <alignment horizontal="left"/>
    </xf>
    <xf numFmtId="14" fontId="6" fillId="3" borderId="3" xfId="0" applyNumberFormat="1" applyFont="1" applyFill="1" applyBorder="1" applyAlignment="1">
      <alignment horizontal="left"/>
    </xf>
    <xf numFmtId="14" fontId="6" fillId="3" borderId="9" xfId="0" applyNumberFormat="1" applyFont="1" applyFill="1" applyBorder="1" applyAlignment="1">
      <alignment horizontal="left"/>
    </xf>
    <xf numFmtId="14" fontId="6" fillId="3" borderId="2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12" fontId="6" fillId="3" borderId="1" xfId="0" applyNumberFormat="1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9E96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526650</xdr:colOff>
      <xdr:row>0</xdr:row>
      <xdr:rowOff>15853</xdr:rowOff>
    </xdr:from>
    <xdr:to>
      <xdr:col>27</xdr:col>
      <xdr:colOff>8637</xdr:colOff>
      <xdr:row>1</xdr:row>
      <xdr:rowOff>190500</xdr:rowOff>
    </xdr:to>
    <xdr:pic>
      <xdr:nvPicPr>
        <xdr:cNvPr id="2" name="Picture 2" descr="\\dc.mio.mio\Projects$\_All_Projects\1435\customizing\input\TKB_Grundelemente_120417\TKB_Grundelemente_120417\Logo\TKB_Logo_3c_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57919" y="15853"/>
          <a:ext cx="2632564" cy="577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8"/>
  <sheetViews>
    <sheetView tabSelected="1" zoomScale="115" zoomScaleNormal="115" zoomScaleSheetLayoutView="145" zoomScalePageLayoutView="70" workbookViewId="0">
      <selection activeCell="D10" sqref="D10"/>
    </sheetView>
  </sheetViews>
  <sheetFormatPr baseColWidth="10" defaultRowHeight="13.5" x14ac:dyDescent="0.25"/>
  <cols>
    <col min="1" max="1" width="7.125" customWidth="1"/>
    <col min="2" max="2" width="6.875" customWidth="1"/>
    <col min="3" max="3" width="6.375" customWidth="1"/>
    <col min="4" max="4" width="6.875" style="8" customWidth="1"/>
    <col min="5" max="5" width="7.25" customWidth="1"/>
    <col min="6" max="6" width="5.625" customWidth="1"/>
    <col min="7" max="8" width="6.75" customWidth="1"/>
    <col min="9" max="9" width="11.5" customWidth="1"/>
    <col min="10" max="10" width="6.875" style="8" customWidth="1"/>
    <col min="11" max="11" width="8.375" style="8" customWidth="1"/>
    <col min="12" max="12" width="10.5" customWidth="1"/>
    <col min="13" max="13" width="9.625" customWidth="1"/>
    <col min="14" max="14" width="10.5" customWidth="1"/>
    <col min="15" max="15" width="10.25" customWidth="1"/>
    <col min="16" max="16" width="11" customWidth="1"/>
    <col min="17" max="18" width="6.625" hidden="1" customWidth="1"/>
    <col min="19" max="19" width="13.125" hidden="1" customWidth="1"/>
    <col min="20" max="22" width="13.25" hidden="1" customWidth="1"/>
    <col min="23" max="23" width="13.5" hidden="1" customWidth="1"/>
    <col min="24" max="24" width="13.625" hidden="1" customWidth="1"/>
    <col min="25" max="25" width="13.5" hidden="1" customWidth="1"/>
    <col min="26" max="26" width="13.625" hidden="1" customWidth="1"/>
    <col min="27" max="27" width="0" hidden="1" customWidth="1"/>
  </cols>
  <sheetData>
    <row r="1" spans="1:27" ht="31.5" x14ac:dyDescent="0.5">
      <c r="A1" s="1" t="s">
        <v>0</v>
      </c>
      <c r="B1" s="1"/>
    </row>
    <row r="2" spans="1:27" ht="31.5" x14ac:dyDescent="0.5">
      <c r="A2" s="2"/>
      <c r="B2" s="2"/>
    </row>
    <row r="3" spans="1:27" ht="12" customHeight="1" x14ac:dyDescent="0.25">
      <c r="A3" s="3" t="s">
        <v>1</v>
      </c>
      <c r="B3" s="3"/>
      <c r="C3" s="58"/>
      <c r="D3" s="60"/>
      <c r="E3" s="60"/>
      <c r="F3" s="60"/>
      <c r="G3" s="60"/>
      <c r="H3" s="60"/>
      <c r="I3" s="59"/>
      <c r="M3" s="4"/>
      <c r="N3" s="6" t="s">
        <v>4</v>
      </c>
      <c r="O3" s="57"/>
    </row>
    <row r="4" spans="1:27" s="4" customFormat="1" ht="12" customHeight="1" x14ac:dyDescent="0.2">
      <c r="A4" s="3" t="s">
        <v>2</v>
      </c>
      <c r="B4" s="3"/>
      <c r="C4" s="58"/>
      <c r="D4" s="60"/>
      <c r="E4" s="60"/>
      <c r="F4" s="60"/>
      <c r="G4" s="60"/>
      <c r="H4" s="60"/>
      <c r="I4" s="59"/>
      <c r="J4" s="5"/>
      <c r="K4" s="5"/>
    </row>
    <row r="5" spans="1:27" s="4" customFormat="1" ht="11.25" x14ac:dyDescent="0.2">
      <c r="J5" s="5"/>
      <c r="K5" s="5"/>
    </row>
    <row r="6" spans="1:27" s="4" customFormat="1" ht="15" customHeight="1" x14ac:dyDescent="0.2">
      <c r="A6" s="28" t="s">
        <v>30</v>
      </c>
      <c r="B6" s="28" t="s">
        <v>8</v>
      </c>
      <c r="C6" s="72" t="s">
        <v>24</v>
      </c>
      <c r="D6" s="73" t="s">
        <v>52</v>
      </c>
      <c r="E6" s="75" t="s">
        <v>14</v>
      </c>
      <c r="F6" s="76"/>
      <c r="G6" s="29" t="s">
        <v>10</v>
      </c>
      <c r="H6" s="29" t="s">
        <v>12</v>
      </c>
      <c r="I6" s="30" t="s">
        <v>20</v>
      </c>
      <c r="J6" s="31" t="s">
        <v>8</v>
      </c>
      <c r="K6" s="30" t="s">
        <v>45</v>
      </c>
      <c r="L6" s="69" t="s">
        <v>50</v>
      </c>
      <c r="M6" s="70"/>
      <c r="N6" s="70"/>
      <c r="O6" s="70"/>
      <c r="P6" s="71"/>
      <c r="S6" s="14" t="s">
        <v>7</v>
      </c>
      <c r="T6" s="15"/>
      <c r="U6" s="14" t="s">
        <v>36</v>
      </c>
      <c r="V6" s="19"/>
      <c r="W6" s="14" t="s">
        <v>7</v>
      </c>
      <c r="X6" s="15"/>
      <c r="Y6" s="14" t="s">
        <v>36</v>
      </c>
      <c r="Z6" s="21"/>
    </row>
    <row r="7" spans="1:27" s="4" customFormat="1" ht="15" customHeight="1" x14ac:dyDescent="0.2">
      <c r="A7" s="32" t="s">
        <v>31</v>
      </c>
      <c r="B7" s="32" t="s">
        <v>9</v>
      </c>
      <c r="C7" s="72"/>
      <c r="D7" s="73" t="s">
        <v>23</v>
      </c>
      <c r="E7" s="77" t="s">
        <v>15</v>
      </c>
      <c r="F7" s="78"/>
      <c r="G7" s="33" t="s">
        <v>11</v>
      </c>
      <c r="H7" s="33" t="s">
        <v>13</v>
      </c>
      <c r="I7" s="34" t="s">
        <v>16</v>
      </c>
      <c r="J7" s="35" t="s">
        <v>21</v>
      </c>
      <c r="K7" s="36" t="s">
        <v>46</v>
      </c>
      <c r="L7" s="37" t="s">
        <v>17</v>
      </c>
      <c r="M7" s="37" t="s">
        <v>18</v>
      </c>
      <c r="N7" s="38" t="s">
        <v>19</v>
      </c>
      <c r="O7" s="39" t="s">
        <v>33</v>
      </c>
      <c r="P7" s="40" t="s">
        <v>22</v>
      </c>
      <c r="S7" s="16" t="s">
        <v>41</v>
      </c>
      <c r="T7" s="17" t="s">
        <v>42</v>
      </c>
      <c r="U7" s="16" t="s">
        <v>41</v>
      </c>
      <c r="V7" s="20" t="s">
        <v>42</v>
      </c>
      <c r="W7" s="16" t="s">
        <v>43</v>
      </c>
      <c r="X7" s="17" t="s">
        <v>44</v>
      </c>
      <c r="Y7" s="16" t="s">
        <v>43</v>
      </c>
      <c r="Z7" s="17" t="s">
        <v>44</v>
      </c>
      <c r="AA7" s="4" t="s">
        <v>47</v>
      </c>
    </row>
    <row r="8" spans="1:27" s="4" customFormat="1" ht="12.75" customHeight="1" x14ac:dyDescent="0.2">
      <c r="A8" s="49"/>
      <c r="B8" s="50"/>
      <c r="C8" s="51"/>
      <c r="D8" s="50"/>
      <c r="E8" s="58"/>
      <c r="F8" s="59"/>
      <c r="G8" s="50"/>
      <c r="H8" s="50"/>
      <c r="I8" s="52"/>
      <c r="J8" s="53"/>
      <c r="K8" s="54"/>
      <c r="L8" s="55"/>
      <c r="M8" s="56"/>
      <c r="N8" s="7">
        <f>SUM(L8:M8)</f>
        <v>0</v>
      </c>
      <c r="O8" s="9">
        <f>IF(D8="nein",J8*K8,0)</f>
        <v>0</v>
      </c>
      <c r="P8" s="7">
        <f>IF(D8="nein",SUM(N8:O8),0)</f>
        <v>0</v>
      </c>
      <c r="S8" s="16">
        <f t="shared" ref="S8:S23" si="0">IF(AND((A8)="wohnen",D8="NEIN"),L8,0)</f>
        <v>0</v>
      </c>
      <c r="T8" s="16">
        <f t="shared" ref="T8:T23" si="1">IF(AND((A8)="wohnen",D8="JA"),L8,0)</f>
        <v>0</v>
      </c>
      <c r="U8" s="16">
        <f t="shared" ref="U8:U23" si="2">IF(AND((A8)="wohnen",D8="NEIN"),N8,0)</f>
        <v>0</v>
      </c>
      <c r="V8" s="16">
        <f t="shared" ref="V8:V23" si="3">IF(AND((A8)="wohnen",D8="JA"),N8,0)</f>
        <v>0</v>
      </c>
      <c r="W8" s="16">
        <f t="shared" ref="W8:W23" si="4">IF(AND((A8)="gewerbe",D8="NEIN"),L8,0)</f>
        <v>0</v>
      </c>
      <c r="X8" s="16">
        <f t="shared" ref="X8:X23" si="5">IF(AND((A8)="gewerbe",D8="ja"),L8,0)</f>
        <v>0</v>
      </c>
      <c r="Y8" s="16">
        <f t="shared" ref="Y8:Y23" si="6">IF(AND((A8)="gewerbe",D8="NEIN"),N8,0)</f>
        <v>0</v>
      </c>
      <c r="Z8" s="16">
        <f t="shared" ref="Z8:Z23" si="7">IF(AND((A8)="gewerbe",D8="ja"),N8,0)</f>
        <v>0</v>
      </c>
      <c r="AA8" s="16">
        <f>IF(D8="ja",J8*K8,0)</f>
        <v>0</v>
      </c>
    </row>
    <row r="9" spans="1:27" s="4" customFormat="1" ht="12.75" customHeight="1" x14ac:dyDescent="0.2">
      <c r="A9" s="49"/>
      <c r="B9" s="50"/>
      <c r="C9" s="51"/>
      <c r="D9" s="50"/>
      <c r="E9" s="58"/>
      <c r="F9" s="59"/>
      <c r="G9" s="50"/>
      <c r="H9" s="50"/>
      <c r="I9" s="52"/>
      <c r="J9" s="53"/>
      <c r="K9" s="54"/>
      <c r="L9" s="55"/>
      <c r="M9" s="56"/>
      <c r="N9" s="7">
        <f t="shared" ref="N9:N23" si="8">SUM(L9:M9)</f>
        <v>0</v>
      </c>
      <c r="O9" s="9">
        <f t="shared" ref="O9:O23" si="9">IF(D9="nein",J9*K9,0)</f>
        <v>0</v>
      </c>
      <c r="P9" s="7">
        <f t="shared" ref="P9:P23" si="10">IF(D9="nein",SUM(N9:O9),0)</f>
        <v>0</v>
      </c>
      <c r="S9" s="16">
        <f t="shared" si="0"/>
        <v>0</v>
      </c>
      <c r="T9" s="16">
        <f t="shared" si="1"/>
        <v>0</v>
      </c>
      <c r="U9" s="16">
        <f t="shared" si="2"/>
        <v>0</v>
      </c>
      <c r="V9" s="16">
        <f t="shared" si="3"/>
        <v>0</v>
      </c>
      <c r="W9" s="16">
        <f t="shared" si="4"/>
        <v>0</v>
      </c>
      <c r="X9" s="16">
        <f t="shared" si="5"/>
        <v>0</v>
      </c>
      <c r="Y9" s="16">
        <f t="shared" si="6"/>
        <v>0</v>
      </c>
      <c r="Z9" s="16">
        <f t="shared" si="7"/>
        <v>0</v>
      </c>
      <c r="AA9" s="16">
        <f t="shared" ref="AA9:AA23" si="11">IF(D9="ja",J9*K9,0)</f>
        <v>0</v>
      </c>
    </row>
    <row r="10" spans="1:27" s="4" customFormat="1" ht="12.75" customHeight="1" x14ac:dyDescent="0.2">
      <c r="A10" s="49"/>
      <c r="B10" s="50"/>
      <c r="C10" s="51"/>
      <c r="D10" s="50"/>
      <c r="E10" s="58"/>
      <c r="F10" s="59"/>
      <c r="G10" s="50"/>
      <c r="H10" s="50"/>
      <c r="I10" s="52"/>
      <c r="J10" s="53"/>
      <c r="K10" s="54"/>
      <c r="L10" s="55"/>
      <c r="M10" s="56"/>
      <c r="N10" s="7">
        <f t="shared" si="8"/>
        <v>0</v>
      </c>
      <c r="O10" s="9">
        <f t="shared" si="9"/>
        <v>0</v>
      </c>
      <c r="P10" s="7">
        <f t="shared" si="10"/>
        <v>0</v>
      </c>
      <c r="S10" s="16">
        <f t="shared" si="0"/>
        <v>0</v>
      </c>
      <c r="T10" s="16">
        <f t="shared" si="1"/>
        <v>0</v>
      </c>
      <c r="U10" s="16">
        <f t="shared" si="2"/>
        <v>0</v>
      </c>
      <c r="V10" s="16">
        <f t="shared" si="3"/>
        <v>0</v>
      </c>
      <c r="W10" s="16">
        <f t="shared" si="4"/>
        <v>0</v>
      </c>
      <c r="X10" s="16">
        <f t="shared" si="5"/>
        <v>0</v>
      </c>
      <c r="Y10" s="16">
        <f t="shared" si="6"/>
        <v>0</v>
      </c>
      <c r="Z10" s="16">
        <f t="shared" si="7"/>
        <v>0</v>
      </c>
      <c r="AA10" s="16">
        <f t="shared" si="11"/>
        <v>0</v>
      </c>
    </row>
    <row r="11" spans="1:27" s="4" customFormat="1" ht="12.75" customHeight="1" x14ac:dyDescent="0.2">
      <c r="A11" s="49"/>
      <c r="B11" s="50"/>
      <c r="C11" s="51"/>
      <c r="D11" s="50"/>
      <c r="E11" s="58"/>
      <c r="F11" s="59"/>
      <c r="G11" s="50"/>
      <c r="H11" s="50"/>
      <c r="I11" s="52"/>
      <c r="J11" s="53"/>
      <c r="K11" s="54"/>
      <c r="L11" s="55"/>
      <c r="M11" s="56"/>
      <c r="N11" s="7">
        <f t="shared" si="8"/>
        <v>0</v>
      </c>
      <c r="O11" s="9">
        <f t="shared" si="9"/>
        <v>0</v>
      </c>
      <c r="P11" s="7">
        <f t="shared" si="10"/>
        <v>0</v>
      </c>
      <c r="S11" s="16">
        <f t="shared" si="0"/>
        <v>0</v>
      </c>
      <c r="T11" s="16">
        <f t="shared" si="1"/>
        <v>0</v>
      </c>
      <c r="U11" s="16">
        <f t="shared" si="2"/>
        <v>0</v>
      </c>
      <c r="V11" s="16">
        <f t="shared" si="3"/>
        <v>0</v>
      </c>
      <c r="W11" s="16">
        <f t="shared" si="4"/>
        <v>0</v>
      </c>
      <c r="X11" s="16">
        <f t="shared" si="5"/>
        <v>0</v>
      </c>
      <c r="Y11" s="16">
        <f t="shared" si="6"/>
        <v>0</v>
      </c>
      <c r="Z11" s="16">
        <f t="shared" si="7"/>
        <v>0</v>
      </c>
      <c r="AA11" s="16">
        <f t="shared" si="11"/>
        <v>0</v>
      </c>
    </row>
    <row r="12" spans="1:27" s="4" customFormat="1" ht="12.75" customHeight="1" x14ac:dyDescent="0.2">
      <c r="A12" s="49"/>
      <c r="B12" s="50"/>
      <c r="C12" s="51"/>
      <c r="D12" s="50"/>
      <c r="E12" s="58"/>
      <c r="F12" s="59"/>
      <c r="G12" s="50"/>
      <c r="H12" s="50"/>
      <c r="I12" s="52"/>
      <c r="J12" s="53"/>
      <c r="K12" s="54"/>
      <c r="L12" s="55"/>
      <c r="M12" s="56"/>
      <c r="N12" s="7">
        <f t="shared" si="8"/>
        <v>0</v>
      </c>
      <c r="O12" s="9">
        <f t="shared" si="9"/>
        <v>0</v>
      </c>
      <c r="P12" s="7">
        <f t="shared" si="10"/>
        <v>0</v>
      </c>
      <c r="S12" s="16">
        <f t="shared" si="0"/>
        <v>0</v>
      </c>
      <c r="T12" s="16">
        <f t="shared" si="1"/>
        <v>0</v>
      </c>
      <c r="U12" s="16">
        <f t="shared" si="2"/>
        <v>0</v>
      </c>
      <c r="V12" s="16">
        <f t="shared" si="3"/>
        <v>0</v>
      </c>
      <c r="W12" s="16">
        <f t="shared" si="4"/>
        <v>0</v>
      </c>
      <c r="X12" s="16">
        <f t="shared" si="5"/>
        <v>0</v>
      </c>
      <c r="Y12" s="16">
        <f t="shared" si="6"/>
        <v>0</v>
      </c>
      <c r="Z12" s="16">
        <f t="shared" si="7"/>
        <v>0</v>
      </c>
      <c r="AA12" s="16">
        <f t="shared" si="11"/>
        <v>0</v>
      </c>
    </row>
    <row r="13" spans="1:27" s="4" customFormat="1" ht="12.75" customHeight="1" x14ac:dyDescent="0.2">
      <c r="A13" s="49"/>
      <c r="B13" s="50"/>
      <c r="C13" s="51"/>
      <c r="D13" s="50"/>
      <c r="E13" s="58"/>
      <c r="F13" s="59"/>
      <c r="G13" s="50"/>
      <c r="H13" s="50"/>
      <c r="I13" s="52"/>
      <c r="J13" s="53"/>
      <c r="K13" s="54"/>
      <c r="L13" s="55"/>
      <c r="M13" s="56"/>
      <c r="N13" s="7">
        <f t="shared" si="8"/>
        <v>0</v>
      </c>
      <c r="O13" s="9">
        <f t="shared" si="9"/>
        <v>0</v>
      </c>
      <c r="P13" s="7">
        <f t="shared" si="10"/>
        <v>0</v>
      </c>
      <c r="S13" s="16">
        <f t="shared" si="0"/>
        <v>0</v>
      </c>
      <c r="T13" s="16">
        <f t="shared" si="1"/>
        <v>0</v>
      </c>
      <c r="U13" s="16">
        <f t="shared" si="2"/>
        <v>0</v>
      </c>
      <c r="V13" s="16">
        <f t="shared" si="3"/>
        <v>0</v>
      </c>
      <c r="W13" s="16">
        <f t="shared" si="4"/>
        <v>0</v>
      </c>
      <c r="X13" s="16">
        <f t="shared" si="5"/>
        <v>0</v>
      </c>
      <c r="Y13" s="16">
        <f t="shared" si="6"/>
        <v>0</v>
      </c>
      <c r="Z13" s="16">
        <f t="shared" si="7"/>
        <v>0</v>
      </c>
      <c r="AA13" s="16">
        <f t="shared" si="11"/>
        <v>0</v>
      </c>
    </row>
    <row r="14" spans="1:27" s="4" customFormat="1" ht="12.75" customHeight="1" x14ac:dyDescent="0.2">
      <c r="A14" s="49"/>
      <c r="B14" s="50"/>
      <c r="C14" s="51"/>
      <c r="D14" s="50"/>
      <c r="E14" s="58"/>
      <c r="F14" s="59"/>
      <c r="G14" s="50"/>
      <c r="H14" s="50"/>
      <c r="I14" s="52"/>
      <c r="J14" s="53"/>
      <c r="K14" s="54"/>
      <c r="L14" s="55"/>
      <c r="M14" s="56"/>
      <c r="N14" s="7">
        <f t="shared" si="8"/>
        <v>0</v>
      </c>
      <c r="O14" s="9">
        <f t="shared" si="9"/>
        <v>0</v>
      </c>
      <c r="P14" s="7">
        <f t="shared" si="10"/>
        <v>0</v>
      </c>
      <c r="S14" s="16">
        <f t="shared" si="0"/>
        <v>0</v>
      </c>
      <c r="T14" s="16">
        <f t="shared" si="1"/>
        <v>0</v>
      </c>
      <c r="U14" s="16">
        <f t="shared" si="2"/>
        <v>0</v>
      </c>
      <c r="V14" s="16">
        <f t="shared" si="3"/>
        <v>0</v>
      </c>
      <c r="W14" s="16">
        <f t="shared" si="4"/>
        <v>0</v>
      </c>
      <c r="X14" s="16">
        <f t="shared" si="5"/>
        <v>0</v>
      </c>
      <c r="Y14" s="16">
        <f t="shared" si="6"/>
        <v>0</v>
      </c>
      <c r="Z14" s="16">
        <f t="shared" si="7"/>
        <v>0</v>
      </c>
      <c r="AA14" s="16">
        <f t="shared" si="11"/>
        <v>0</v>
      </c>
    </row>
    <row r="15" spans="1:27" s="4" customFormat="1" ht="12.75" customHeight="1" x14ac:dyDescent="0.2">
      <c r="A15" s="49"/>
      <c r="B15" s="50"/>
      <c r="C15" s="51"/>
      <c r="D15" s="50"/>
      <c r="E15" s="58"/>
      <c r="F15" s="59"/>
      <c r="G15" s="50"/>
      <c r="H15" s="50"/>
      <c r="I15" s="52"/>
      <c r="J15" s="53"/>
      <c r="K15" s="54"/>
      <c r="L15" s="55"/>
      <c r="M15" s="56"/>
      <c r="N15" s="7">
        <f t="shared" si="8"/>
        <v>0</v>
      </c>
      <c r="O15" s="9">
        <f t="shared" si="9"/>
        <v>0</v>
      </c>
      <c r="P15" s="7">
        <f t="shared" si="10"/>
        <v>0</v>
      </c>
      <c r="S15" s="16">
        <f t="shared" si="0"/>
        <v>0</v>
      </c>
      <c r="T15" s="16">
        <f t="shared" si="1"/>
        <v>0</v>
      </c>
      <c r="U15" s="16">
        <f t="shared" si="2"/>
        <v>0</v>
      </c>
      <c r="V15" s="16">
        <f t="shared" si="3"/>
        <v>0</v>
      </c>
      <c r="W15" s="16">
        <f t="shared" si="4"/>
        <v>0</v>
      </c>
      <c r="X15" s="16">
        <f t="shared" si="5"/>
        <v>0</v>
      </c>
      <c r="Y15" s="16">
        <f t="shared" si="6"/>
        <v>0</v>
      </c>
      <c r="Z15" s="16">
        <f t="shared" si="7"/>
        <v>0</v>
      </c>
      <c r="AA15" s="16">
        <f t="shared" si="11"/>
        <v>0</v>
      </c>
    </row>
    <row r="16" spans="1:27" s="4" customFormat="1" ht="12.75" customHeight="1" x14ac:dyDescent="0.2">
      <c r="A16" s="49"/>
      <c r="B16" s="50"/>
      <c r="C16" s="51"/>
      <c r="D16" s="50"/>
      <c r="E16" s="58"/>
      <c r="F16" s="59"/>
      <c r="G16" s="50"/>
      <c r="H16" s="50"/>
      <c r="I16" s="52"/>
      <c r="J16" s="53"/>
      <c r="K16" s="54"/>
      <c r="L16" s="55"/>
      <c r="M16" s="56"/>
      <c r="N16" s="7">
        <f t="shared" si="8"/>
        <v>0</v>
      </c>
      <c r="O16" s="9">
        <f t="shared" si="9"/>
        <v>0</v>
      </c>
      <c r="P16" s="7">
        <f t="shared" si="10"/>
        <v>0</v>
      </c>
      <c r="S16" s="16">
        <f t="shared" si="0"/>
        <v>0</v>
      </c>
      <c r="T16" s="16">
        <f t="shared" si="1"/>
        <v>0</v>
      </c>
      <c r="U16" s="16">
        <f t="shared" si="2"/>
        <v>0</v>
      </c>
      <c r="V16" s="16">
        <f t="shared" si="3"/>
        <v>0</v>
      </c>
      <c r="W16" s="16">
        <f t="shared" si="4"/>
        <v>0</v>
      </c>
      <c r="X16" s="16">
        <f t="shared" si="5"/>
        <v>0</v>
      </c>
      <c r="Y16" s="16">
        <f t="shared" si="6"/>
        <v>0</v>
      </c>
      <c r="Z16" s="16">
        <f t="shared" si="7"/>
        <v>0</v>
      </c>
      <c r="AA16" s="16">
        <f t="shared" si="11"/>
        <v>0</v>
      </c>
    </row>
    <row r="17" spans="1:27" s="4" customFormat="1" ht="12.75" customHeight="1" x14ac:dyDescent="0.2">
      <c r="A17" s="49"/>
      <c r="B17" s="50"/>
      <c r="C17" s="51"/>
      <c r="D17" s="50"/>
      <c r="E17" s="58"/>
      <c r="F17" s="59"/>
      <c r="G17" s="50"/>
      <c r="H17" s="50"/>
      <c r="I17" s="52"/>
      <c r="J17" s="53"/>
      <c r="K17" s="54"/>
      <c r="L17" s="55"/>
      <c r="M17" s="56"/>
      <c r="N17" s="7">
        <f t="shared" si="8"/>
        <v>0</v>
      </c>
      <c r="O17" s="9">
        <f t="shared" si="9"/>
        <v>0</v>
      </c>
      <c r="P17" s="7">
        <f t="shared" si="10"/>
        <v>0</v>
      </c>
      <c r="S17" s="16">
        <f t="shared" si="0"/>
        <v>0</v>
      </c>
      <c r="T17" s="16">
        <f t="shared" si="1"/>
        <v>0</v>
      </c>
      <c r="U17" s="16">
        <f t="shared" si="2"/>
        <v>0</v>
      </c>
      <c r="V17" s="16">
        <f t="shared" si="3"/>
        <v>0</v>
      </c>
      <c r="W17" s="16">
        <f t="shared" si="4"/>
        <v>0</v>
      </c>
      <c r="X17" s="16">
        <f t="shared" si="5"/>
        <v>0</v>
      </c>
      <c r="Y17" s="16">
        <f t="shared" si="6"/>
        <v>0</v>
      </c>
      <c r="Z17" s="16">
        <f t="shared" si="7"/>
        <v>0</v>
      </c>
      <c r="AA17" s="16">
        <f t="shared" si="11"/>
        <v>0</v>
      </c>
    </row>
    <row r="18" spans="1:27" s="4" customFormat="1" ht="12.75" customHeight="1" x14ac:dyDescent="0.2">
      <c r="A18" s="49"/>
      <c r="B18" s="50"/>
      <c r="C18" s="51"/>
      <c r="D18" s="50"/>
      <c r="E18" s="58"/>
      <c r="F18" s="59"/>
      <c r="G18" s="50"/>
      <c r="H18" s="50"/>
      <c r="I18" s="52"/>
      <c r="J18" s="53"/>
      <c r="K18" s="54"/>
      <c r="L18" s="55"/>
      <c r="M18" s="56"/>
      <c r="N18" s="7">
        <f t="shared" si="8"/>
        <v>0</v>
      </c>
      <c r="O18" s="9">
        <f t="shared" si="9"/>
        <v>0</v>
      </c>
      <c r="P18" s="7">
        <f t="shared" si="10"/>
        <v>0</v>
      </c>
      <c r="S18" s="16">
        <f t="shared" si="0"/>
        <v>0</v>
      </c>
      <c r="T18" s="16">
        <f t="shared" si="1"/>
        <v>0</v>
      </c>
      <c r="U18" s="16">
        <f t="shared" si="2"/>
        <v>0</v>
      </c>
      <c r="V18" s="16">
        <f t="shared" si="3"/>
        <v>0</v>
      </c>
      <c r="W18" s="16">
        <f t="shared" si="4"/>
        <v>0</v>
      </c>
      <c r="X18" s="16">
        <f t="shared" si="5"/>
        <v>0</v>
      </c>
      <c r="Y18" s="16">
        <f t="shared" si="6"/>
        <v>0</v>
      </c>
      <c r="Z18" s="16">
        <f t="shared" si="7"/>
        <v>0</v>
      </c>
      <c r="AA18" s="16">
        <f t="shared" si="11"/>
        <v>0</v>
      </c>
    </row>
    <row r="19" spans="1:27" s="4" customFormat="1" ht="12.75" customHeight="1" x14ac:dyDescent="0.2">
      <c r="A19" s="49"/>
      <c r="B19" s="50"/>
      <c r="C19" s="51"/>
      <c r="D19" s="50"/>
      <c r="E19" s="58"/>
      <c r="F19" s="59"/>
      <c r="G19" s="50"/>
      <c r="H19" s="50"/>
      <c r="I19" s="52"/>
      <c r="J19" s="53"/>
      <c r="K19" s="54"/>
      <c r="L19" s="55"/>
      <c r="M19" s="56"/>
      <c r="N19" s="7">
        <f t="shared" si="8"/>
        <v>0</v>
      </c>
      <c r="O19" s="9">
        <f t="shared" si="9"/>
        <v>0</v>
      </c>
      <c r="P19" s="7">
        <f t="shared" si="10"/>
        <v>0</v>
      </c>
      <c r="S19" s="16">
        <f t="shared" si="0"/>
        <v>0</v>
      </c>
      <c r="T19" s="16">
        <f t="shared" si="1"/>
        <v>0</v>
      </c>
      <c r="U19" s="16">
        <f t="shared" si="2"/>
        <v>0</v>
      </c>
      <c r="V19" s="16">
        <f t="shared" si="3"/>
        <v>0</v>
      </c>
      <c r="W19" s="16">
        <f t="shared" si="4"/>
        <v>0</v>
      </c>
      <c r="X19" s="16">
        <f t="shared" si="5"/>
        <v>0</v>
      </c>
      <c r="Y19" s="16">
        <f t="shared" si="6"/>
        <v>0</v>
      </c>
      <c r="Z19" s="16">
        <f t="shared" si="7"/>
        <v>0</v>
      </c>
      <c r="AA19" s="16">
        <f t="shared" si="11"/>
        <v>0</v>
      </c>
    </row>
    <row r="20" spans="1:27" s="4" customFormat="1" ht="12.75" customHeight="1" x14ac:dyDescent="0.2">
      <c r="A20" s="49"/>
      <c r="B20" s="50"/>
      <c r="C20" s="51"/>
      <c r="D20" s="50"/>
      <c r="E20" s="58"/>
      <c r="F20" s="59"/>
      <c r="G20" s="50"/>
      <c r="H20" s="50"/>
      <c r="I20" s="52"/>
      <c r="J20" s="53"/>
      <c r="K20" s="54"/>
      <c r="L20" s="55"/>
      <c r="M20" s="56"/>
      <c r="N20" s="7">
        <f t="shared" si="8"/>
        <v>0</v>
      </c>
      <c r="O20" s="9">
        <f t="shared" si="9"/>
        <v>0</v>
      </c>
      <c r="P20" s="7">
        <f t="shared" si="10"/>
        <v>0</v>
      </c>
      <c r="S20" s="16">
        <f t="shared" si="0"/>
        <v>0</v>
      </c>
      <c r="T20" s="16">
        <f t="shared" si="1"/>
        <v>0</v>
      </c>
      <c r="U20" s="16">
        <f t="shared" si="2"/>
        <v>0</v>
      </c>
      <c r="V20" s="16">
        <f t="shared" si="3"/>
        <v>0</v>
      </c>
      <c r="W20" s="16">
        <f t="shared" si="4"/>
        <v>0</v>
      </c>
      <c r="X20" s="16">
        <f t="shared" si="5"/>
        <v>0</v>
      </c>
      <c r="Y20" s="16">
        <f t="shared" si="6"/>
        <v>0</v>
      </c>
      <c r="Z20" s="16">
        <f t="shared" si="7"/>
        <v>0</v>
      </c>
      <c r="AA20" s="16">
        <f t="shared" si="11"/>
        <v>0</v>
      </c>
    </row>
    <row r="21" spans="1:27" s="4" customFormat="1" ht="12.75" customHeight="1" x14ac:dyDescent="0.2">
      <c r="A21" s="49"/>
      <c r="B21" s="50"/>
      <c r="C21" s="51"/>
      <c r="D21" s="50"/>
      <c r="E21" s="58"/>
      <c r="F21" s="59"/>
      <c r="G21" s="50"/>
      <c r="H21" s="50"/>
      <c r="I21" s="52"/>
      <c r="J21" s="53"/>
      <c r="K21" s="54"/>
      <c r="L21" s="55"/>
      <c r="M21" s="56"/>
      <c r="N21" s="7">
        <f t="shared" si="8"/>
        <v>0</v>
      </c>
      <c r="O21" s="9">
        <f t="shared" si="9"/>
        <v>0</v>
      </c>
      <c r="P21" s="7">
        <f t="shared" si="10"/>
        <v>0</v>
      </c>
      <c r="S21" s="16">
        <f t="shared" si="0"/>
        <v>0</v>
      </c>
      <c r="T21" s="16">
        <f t="shared" si="1"/>
        <v>0</v>
      </c>
      <c r="U21" s="16">
        <f t="shared" si="2"/>
        <v>0</v>
      </c>
      <c r="V21" s="16">
        <f t="shared" si="3"/>
        <v>0</v>
      </c>
      <c r="W21" s="16">
        <f t="shared" si="4"/>
        <v>0</v>
      </c>
      <c r="X21" s="16">
        <f t="shared" si="5"/>
        <v>0</v>
      </c>
      <c r="Y21" s="16">
        <f t="shared" si="6"/>
        <v>0</v>
      </c>
      <c r="Z21" s="16">
        <f t="shared" si="7"/>
        <v>0</v>
      </c>
      <c r="AA21" s="16">
        <f t="shared" si="11"/>
        <v>0</v>
      </c>
    </row>
    <row r="22" spans="1:27" s="4" customFormat="1" ht="12.75" customHeight="1" x14ac:dyDescent="0.2">
      <c r="A22" s="49"/>
      <c r="B22" s="50"/>
      <c r="C22" s="51"/>
      <c r="D22" s="50"/>
      <c r="E22" s="58"/>
      <c r="F22" s="59"/>
      <c r="G22" s="50"/>
      <c r="H22" s="50"/>
      <c r="I22" s="52"/>
      <c r="J22" s="53"/>
      <c r="K22" s="54"/>
      <c r="L22" s="55"/>
      <c r="M22" s="56"/>
      <c r="N22" s="7">
        <f t="shared" si="8"/>
        <v>0</v>
      </c>
      <c r="O22" s="9">
        <f t="shared" si="9"/>
        <v>0</v>
      </c>
      <c r="P22" s="7">
        <f t="shared" si="10"/>
        <v>0</v>
      </c>
      <c r="S22" s="16">
        <f t="shared" si="0"/>
        <v>0</v>
      </c>
      <c r="T22" s="16">
        <f t="shared" si="1"/>
        <v>0</v>
      </c>
      <c r="U22" s="16">
        <f t="shared" si="2"/>
        <v>0</v>
      </c>
      <c r="V22" s="16">
        <f t="shared" si="3"/>
        <v>0</v>
      </c>
      <c r="W22" s="16">
        <f t="shared" si="4"/>
        <v>0</v>
      </c>
      <c r="X22" s="16">
        <f t="shared" si="5"/>
        <v>0</v>
      </c>
      <c r="Y22" s="16">
        <f t="shared" si="6"/>
        <v>0</v>
      </c>
      <c r="Z22" s="16">
        <f t="shared" si="7"/>
        <v>0</v>
      </c>
      <c r="AA22" s="16">
        <f t="shared" si="11"/>
        <v>0</v>
      </c>
    </row>
    <row r="23" spans="1:27" s="4" customFormat="1" ht="12.75" customHeight="1" x14ac:dyDescent="0.2">
      <c r="A23" s="49"/>
      <c r="B23" s="50"/>
      <c r="C23" s="51"/>
      <c r="D23" s="50"/>
      <c r="E23" s="58"/>
      <c r="F23" s="59"/>
      <c r="G23" s="50"/>
      <c r="H23" s="50"/>
      <c r="I23" s="52"/>
      <c r="J23" s="53"/>
      <c r="K23" s="54"/>
      <c r="L23" s="55"/>
      <c r="M23" s="56"/>
      <c r="N23" s="7">
        <f t="shared" si="8"/>
        <v>0</v>
      </c>
      <c r="O23" s="9">
        <f t="shared" si="9"/>
        <v>0</v>
      </c>
      <c r="P23" s="7">
        <f t="shared" si="10"/>
        <v>0</v>
      </c>
      <c r="S23" s="18">
        <f t="shared" si="0"/>
        <v>0</v>
      </c>
      <c r="T23" s="16">
        <f t="shared" si="1"/>
        <v>0</v>
      </c>
      <c r="U23" s="16">
        <f t="shared" si="2"/>
        <v>0</v>
      </c>
      <c r="V23" s="16">
        <f t="shared" si="3"/>
        <v>0</v>
      </c>
      <c r="W23" s="16">
        <f t="shared" si="4"/>
        <v>0</v>
      </c>
      <c r="X23" s="16">
        <f t="shared" si="5"/>
        <v>0</v>
      </c>
      <c r="Y23" s="16">
        <f t="shared" si="6"/>
        <v>0</v>
      </c>
      <c r="Z23" s="16">
        <f t="shared" si="7"/>
        <v>0</v>
      </c>
      <c r="AA23" s="16">
        <f t="shared" si="11"/>
        <v>0</v>
      </c>
    </row>
    <row r="24" spans="1:27" s="4" customFormat="1" ht="7.5" customHeight="1" x14ac:dyDescent="0.2">
      <c r="D24" s="5"/>
      <c r="J24" s="5"/>
      <c r="K24" s="5"/>
    </row>
    <row r="25" spans="1:27" s="4" customFormat="1" ht="15" customHeight="1" x14ac:dyDescent="0.2">
      <c r="A25" s="41" t="s">
        <v>38</v>
      </c>
      <c r="B25" s="42"/>
      <c r="C25" s="43">
        <f>COUNTIF(A8:A23,"Wohnen")</f>
        <v>0</v>
      </c>
      <c r="D25" s="5"/>
      <c r="I25" s="66" t="s">
        <v>39</v>
      </c>
      <c r="J25" s="67"/>
      <c r="K25" s="68"/>
      <c r="L25" s="44">
        <f>SUMIF($D$8:$D$23,"nein",L8:L23)</f>
        <v>0</v>
      </c>
      <c r="M25" s="44">
        <f>SUMIF($D$8:$D$23,"nein",M8:M23)</f>
        <v>0</v>
      </c>
      <c r="N25" s="44">
        <f>SUM(L25:M25)</f>
        <v>0</v>
      </c>
      <c r="O25" s="44">
        <f>SUM(O8:O23)</f>
        <v>0</v>
      </c>
      <c r="P25" s="44">
        <f>SUMIF($D$8:$D$23,"nein",P8:P23)</f>
        <v>0</v>
      </c>
      <c r="R25" s="4" t="s">
        <v>22</v>
      </c>
      <c r="S25" s="22">
        <f>SUM(S8:S23)</f>
        <v>0</v>
      </c>
      <c r="T25" s="22">
        <f t="shared" ref="T25:AA25" si="12">SUM(T8:T23)</f>
        <v>0</v>
      </c>
      <c r="U25" s="22">
        <f t="shared" si="12"/>
        <v>0</v>
      </c>
      <c r="V25" s="22">
        <f t="shared" si="12"/>
        <v>0</v>
      </c>
      <c r="W25" s="22">
        <f t="shared" si="12"/>
        <v>0</v>
      </c>
      <c r="X25" s="22">
        <f t="shared" si="12"/>
        <v>0</v>
      </c>
      <c r="Y25" s="22">
        <f t="shared" si="12"/>
        <v>0</v>
      </c>
      <c r="Z25" s="22">
        <f t="shared" si="12"/>
        <v>0</v>
      </c>
      <c r="AA25" s="22">
        <f t="shared" si="12"/>
        <v>0</v>
      </c>
    </row>
    <row r="26" spans="1:27" s="4" customFormat="1" ht="15" customHeight="1" x14ac:dyDescent="0.2">
      <c r="A26" s="41" t="s">
        <v>37</v>
      </c>
      <c r="B26" s="42"/>
      <c r="C26" s="43">
        <f>COUNTIF(A8:A23,"Gewerbe")</f>
        <v>0</v>
      </c>
      <c r="D26" s="5"/>
      <c r="I26" s="63" t="s">
        <v>40</v>
      </c>
      <c r="J26" s="64"/>
      <c r="K26" s="65"/>
      <c r="L26" s="44">
        <f>L25*12</f>
        <v>0</v>
      </c>
      <c r="M26" s="44">
        <f t="shared" ref="M26:P26" si="13">M25*12</f>
        <v>0</v>
      </c>
      <c r="N26" s="44">
        <f>SUM(L26:M26)</f>
        <v>0</v>
      </c>
      <c r="O26" s="44">
        <f>O25*12</f>
        <v>0</v>
      </c>
      <c r="P26" s="44">
        <f t="shared" si="13"/>
        <v>0</v>
      </c>
    </row>
    <row r="27" spans="1:27" s="4" customFormat="1" ht="7.5" customHeight="1" x14ac:dyDescent="0.2">
      <c r="D27" s="5"/>
      <c r="J27" s="5"/>
      <c r="K27" s="5"/>
    </row>
    <row r="28" spans="1:27" s="4" customFormat="1" ht="7.5" customHeight="1" x14ac:dyDescent="0.2">
      <c r="D28" s="5"/>
      <c r="J28" s="5"/>
      <c r="K28" s="5"/>
    </row>
    <row r="29" spans="1:27" s="4" customFormat="1" ht="15" customHeight="1" x14ac:dyDescent="0.2">
      <c r="A29" s="27" t="s">
        <v>51</v>
      </c>
      <c r="D29" s="5"/>
      <c r="J29" s="62" t="s">
        <v>25</v>
      </c>
      <c r="K29" s="62"/>
      <c r="L29" s="62"/>
      <c r="M29" s="74" t="s">
        <v>35</v>
      </c>
      <c r="N29" s="74"/>
      <c r="O29" s="45"/>
      <c r="P29" s="48" t="s">
        <v>34</v>
      </c>
    </row>
    <row r="30" spans="1:27" s="4" customFormat="1" ht="12.75" customHeight="1" x14ac:dyDescent="0.2">
      <c r="D30" s="5"/>
      <c r="J30" s="61" t="s">
        <v>32</v>
      </c>
      <c r="K30" s="61"/>
      <c r="L30" s="61"/>
      <c r="M30" s="23" t="s">
        <v>28</v>
      </c>
      <c r="N30" s="24">
        <f>S25*12</f>
        <v>0</v>
      </c>
      <c r="O30" s="23" t="s">
        <v>28</v>
      </c>
      <c r="P30" s="24">
        <f>U25*12</f>
        <v>0</v>
      </c>
    </row>
    <row r="31" spans="1:27" s="4" customFormat="1" ht="12.75" customHeight="1" x14ac:dyDescent="0.2">
      <c r="D31" s="5"/>
      <c r="J31" s="61" t="s">
        <v>29</v>
      </c>
      <c r="K31" s="61"/>
      <c r="L31" s="61"/>
      <c r="M31" s="23" t="s">
        <v>28</v>
      </c>
      <c r="N31" s="24">
        <f>W25*12</f>
        <v>0</v>
      </c>
      <c r="O31" s="23" t="s">
        <v>28</v>
      </c>
      <c r="P31" s="24">
        <f>Y25*12</f>
        <v>0</v>
      </c>
    </row>
    <row r="32" spans="1:27" s="4" customFormat="1" ht="12.75" customHeight="1" x14ac:dyDescent="0.2">
      <c r="D32" s="5"/>
      <c r="J32" s="61" t="s">
        <v>33</v>
      </c>
      <c r="K32" s="61"/>
      <c r="L32" s="61"/>
      <c r="M32" s="23" t="s">
        <v>28</v>
      </c>
      <c r="N32" s="24">
        <f>O26</f>
        <v>0</v>
      </c>
      <c r="O32" s="23" t="s">
        <v>28</v>
      </c>
      <c r="P32" s="24">
        <f>N32</f>
        <v>0</v>
      </c>
    </row>
    <row r="33" spans="4:16" s="4" customFormat="1" ht="15" customHeight="1" x14ac:dyDescent="0.2">
      <c r="D33" s="5"/>
      <c r="J33" s="62" t="s">
        <v>26</v>
      </c>
      <c r="K33" s="62"/>
      <c r="L33" s="62"/>
      <c r="M33" s="46" t="s">
        <v>28</v>
      </c>
      <c r="N33" s="47">
        <f>SUM(N30:N32)</f>
        <v>0</v>
      </c>
      <c r="O33" s="46" t="s">
        <v>28</v>
      </c>
      <c r="P33" s="47">
        <f>SUM(P30:P32)</f>
        <v>0</v>
      </c>
    </row>
    <row r="34" spans="4:16" s="4" customFormat="1" ht="9.75" customHeight="1" x14ac:dyDescent="0.2">
      <c r="D34" s="5"/>
      <c r="J34" s="10"/>
      <c r="K34" s="10"/>
      <c r="L34" s="10"/>
      <c r="M34" s="13"/>
      <c r="N34" s="11"/>
      <c r="O34" s="13"/>
      <c r="P34" s="25"/>
    </row>
    <row r="35" spans="4:16" s="4" customFormat="1" ht="12.75" customHeight="1" x14ac:dyDescent="0.2">
      <c r="D35" s="5"/>
      <c r="J35" s="61" t="s">
        <v>3</v>
      </c>
      <c r="K35" s="61"/>
      <c r="L35" s="61"/>
      <c r="M35" s="12" t="s">
        <v>28</v>
      </c>
      <c r="N35" s="24">
        <f>(SUM(T25,X25,AA25))*12</f>
        <v>0</v>
      </c>
      <c r="O35" s="12" t="s">
        <v>28</v>
      </c>
      <c r="P35" s="24">
        <f>(SUM(V25,Z25,AA25)*12)</f>
        <v>0</v>
      </c>
    </row>
    <row r="36" spans="4:16" s="4" customFormat="1" ht="15" customHeight="1" x14ac:dyDescent="0.2">
      <c r="D36" s="5"/>
      <c r="J36" s="62" t="s">
        <v>27</v>
      </c>
      <c r="K36" s="62"/>
      <c r="L36" s="62"/>
      <c r="M36" s="45" t="s">
        <v>28</v>
      </c>
      <c r="N36" s="47">
        <f>SUM(N33,N35)</f>
        <v>0</v>
      </c>
      <c r="O36" s="45" t="s">
        <v>28</v>
      </c>
      <c r="P36" s="47">
        <f>SUM(P33,P35)</f>
        <v>0</v>
      </c>
    </row>
    <row r="37" spans="4:16" s="4" customFormat="1" ht="15" customHeight="1" x14ac:dyDescent="0.2">
      <c r="D37" s="5"/>
      <c r="J37" s="5"/>
      <c r="K37" s="5"/>
    </row>
    <row r="38" spans="4:16" ht="15" customHeight="1" x14ac:dyDescent="0.25"/>
  </sheetData>
  <sheetProtection sheet="1" objects="1" scenarios="1" selectLockedCells="1"/>
  <protectedRanges>
    <protectedRange sqref="C3:C4 A8:M23 O3" name="Frei zur Bearbeitung"/>
  </protectedRanges>
  <mergeCells count="33">
    <mergeCell ref="J36:L36"/>
    <mergeCell ref="J35:L35"/>
    <mergeCell ref="J33:L33"/>
    <mergeCell ref="J32:L32"/>
    <mergeCell ref="J31:L31"/>
    <mergeCell ref="E20:F20"/>
    <mergeCell ref="C3:I3"/>
    <mergeCell ref="C4:I4"/>
    <mergeCell ref="J30:L30"/>
    <mergeCell ref="J29:L29"/>
    <mergeCell ref="I26:K26"/>
    <mergeCell ref="I25:K25"/>
    <mergeCell ref="L6:P6"/>
    <mergeCell ref="C6:C7"/>
    <mergeCell ref="E22:F22"/>
    <mergeCell ref="E23:F23"/>
    <mergeCell ref="E21:F21"/>
    <mergeCell ref="D6:D7"/>
    <mergeCell ref="M29:N29"/>
    <mergeCell ref="E6:F6"/>
    <mergeCell ref="E7:F7"/>
    <mergeCell ref="E9:F9"/>
    <mergeCell ref="E8:F8"/>
    <mergeCell ref="E10:F10"/>
    <mergeCell ref="E11:F11"/>
    <mergeCell ref="E12:F12"/>
    <mergeCell ref="E18:F18"/>
    <mergeCell ref="E19:F19"/>
    <mergeCell ref="E13:F13"/>
    <mergeCell ref="E14:F14"/>
    <mergeCell ref="E15:F15"/>
    <mergeCell ref="E16:F16"/>
    <mergeCell ref="E17:F17"/>
  </mergeCells>
  <pageMargins left="0.31496062992125984" right="0.31496062992125984" top="0.39370078740157483" bottom="0.39370078740157483" header="0.31496062992125984" footer="0.31496062992125984"/>
  <pageSetup paperSize="9" scale="98" orientation="landscape" r:id="rId1"/>
  <colBreaks count="1" manualBreakCount="1">
    <brk id="16" max="37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Dropdown!$A$2:$A$3</xm:f>
          </x14:formula1>
          <xm:sqref>A8:A23</xm:sqref>
        </x14:dataValidation>
        <x14:dataValidation type="list" allowBlank="1" showInputMessage="1" showErrorMessage="1">
          <x14:formula1>
            <xm:f>Dropdown!$B$2:$B$3</xm:f>
          </x14:formula1>
          <xm:sqref>D8:D23</xm:sqref>
        </x14:dataValidation>
        <x14:dataValidation type="list" allowBlank="1" showInputMessage="1" showErrorMessage="1">
          <x14:formula1>
            <xm:f>Dropdown!$C$2:$C$3</xm:f>
          </x14:formula1>
          <xm:sqref>H8:H23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34" sqref="E34"/>
    </sheetView>
  </sheetViews>
  <sheetFormatPr baseColWidth="10" defaultRowHeight="13.5" x14ac:dyDescent="0.25"/>
  <cols>
    <col min="1" max="1" width="15.5" customWidth="1"/>
    <col min="2" max="2" width="22.5" customWidth="1"/>
  </cols>
  <sheetData>
    <row r="1" spans="1:3" ht="14.25" x14ac:dyDescent="0.25">
      <c r="A1" s="26" t="s">
        <v>48</v>
      </c>
      <c r="B1" s="26" t="s">
        <v>3</v>
      </c>
      <c r="C1" s="26" t="s">
        <v>49</v>
      </c>
    </row>
    <row r="2" spans="1:3" x14ac:dyDescent="0.25">
      <c r="A2" t="s">
        <v>32</v>
      </c>
      <c r="B2" t="s">
        <v>5</v>
      </c>
      <c r="C2" t="s">
        <v>36</v>
      </c>
    </row>
    <row r="3" spans="1:3" x14ac:dyDescent="0.25">
      <c r="A3" t="s">
        <v>29</v>
      </c>
      <c r="B3" t="s">
        <v>6</v>
      </c>
      <c r="C3" t="s">
        <v>7</v>
      </c>
    </row>
  </sheetData>
  <sheetProtection algorithmName="SHA-512" hashValue="tM3tg6hI1vbJ05bSe1v4EmwShhdzLEEjODN/Hzz28Tz5zmzON9jmjaeTn4gXaly93sBEHZ/hrUALYna5Q25UVg==" saltValue="cKLAcjkoWvldOkOjQ2W7vQ==" spinCount="100000" sheet="1" objects="1" scenarios="1"/>
  <dataValidations count="1">
    <dataValidation type="list" allowBlank="1" showInputMessage="1" showErrorMessage="1" sqref="D16:D21">
      <formula1>$A$2:$A$3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Mieterspiegel</vt:lpstr>
      <vt:lpstr>Dropdown</vt:lpstr>
      <vt:lpstr>Mieterspiegel!Druckbereich</vt:lpstr>
    </vt:vector>
  </TitlesOfParts>
  <Company>Thurgauer Kantonalbank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Morina Lirim</dc:creator>
  <cp:lastModifiedBy>Morina Lirim</cp:lastModifiedBy>
  <cp:lastPrinted>2020-01-15T14:54:15Z</cp:lastPrinted>
  <dcterms:created xsi:type="dcterms:W3CDTF">2019-11-12T13:50:13Z</dcterms:created>
  <dcterms:modified xsi:type="dcterms:W3CDTF">2020-01-15T14:59:56Z</dcterms:modified>
</cp:coreProperties>
</file>